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975" tabRatio="913" activeTab="0"/>
  </bookViews>
  <sheets>
    <sheet name="Anno 2020_Pagati entro 31.12.20" sheetId="1" r:id="rId1"/>
    <sheet name="Anno 2019_Pagati entro 31.12.20" sheetId="2" r:id="rId2"/>
    <sheet name="Anno 2018_Pagati entro 31.12.20" sheetId="3" r:id="rId3"/>
    <sheet name="Anno 2017_Pagati entro 31.12.20" sheetId="4" r:id="rId4"/>
    <sheet name="Anno 2016_Pagati entro 31.12.20" sheetId="5" r:id="rId5"/>
    <sheet name="Anno 2015_Pagati entro 31.12.20" sheetId="6" r:id="rId6"/>
    <sheet name="Anno 2014_Pagati entro 31.12.20" sheetId="7" r:id="rId7"/>
    <sheet name="Anno 2013_Pagati entro 31.12.20" sheetId="8" r:id="rId8"/>
  </sheets>
  <definedNames>
    <definedName name="_xlnm.Print_Area" localSheetId="7">'Anno 2013_Pagati entro 31.12.20'!$A$1:$F$27</definedName>
    <definedName name="_xlnm.Print_Area" localSheetId="6">'Anno 2014_Pagati entro 31.12.20'!$A$1:$F$23</definedName>
    <definedName name="_xlnm.Print_Area" localSheetId="5">'Anno 2015_Pagati entro 31.12.20'!$A$1:$F$23</definedName>
    <definedName name="_xlnm.Print_Area" localSheetId="4">'Anno 2016_Pagati entro 31.12.20'!$A$1:$F$23</definedName>
    <definedName name="_xlnm.Print_Area" localSheetId="3">'Anno 2017_Pagati entro 31.12.20'!$A$1:$F$23</definedName>
  </definedNames>
  <calcPr fullCalcOnLoad="1"/>
</workbook>
</file>

<file path=xl/sharedStrings.xml><?xml version="1.0" encoding="utf-8"?>
<sst xmlns="http://schemas.openxmlformats.org/spreadsheetml/2006/main" count="267" uniqueCount="64">
  <si>
    <t xml:space="preserve">Nominativo  </t>
  </si>
  <si>
    <t>Sindaco</t>
  </si>
  <si>
    <t>Totale</t>
  </si>
  <si>
    <t>Consigliere</t>
  </si>
  <si>
    <t>Assessore</t>
  </si>
  <si>
    <t>Qualifica</t>
  </si>
  <si>
    <t xml:space="preserve">Indennità  &amp;  Gettoni </t>
  </si>
  <si>
    <t>Rimborso spese viaggio 
Missioni Istituzionali</t>
  </si>
  <si>
    <t>Pittalis Salvatore Maria</t>
  </si>
  <si>
    <t>Masia Salvatore</t>
  </si>
  <si>
    <t xml:space="preserve">Vice Sindaco </t>
  </si>
  <si>
    <t>Carta Nunziata</t>
  </si>
  <si>
    <t>Chessa Massimiliano</t>
  </si>
  <si>
    <t>Carta Elisabetta</t>
  </si>
  <si>
    <t>Gambella Maria Grazia</t>
  </si>
  <si>
    <t>Chessa Antonio</t>
  </si>
  <si>
    <t>Chessa Gianluca</t>
  </si>
  <si>
    <r>
      <t xml:space="preserve">COMUNE DI CHEREMULE - PROVINCIA DI SASSARI
Importi liquidati agli Amministratori Comunali per la competenza - Anno 2014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</si>
  <si>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Tuzii Fabio Massimo</t>
  </si>
  <si>
    <t>Rimborso spese viaggio 
Cheremule -Residenza</t>
  </si>
  <si>
    <r>
      <t xml:space="preserve">COMUNE DI CHEREMULE - PROVINCIA DI SASSARI
Importi liquidati agli Amministratori Comunali per la competenza - Anno 2013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</si>
  <si>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Chighine Pierluigi</t>
  </si>
  <si>
    <t>Marras Barbara</t>
  </si>
  <si>
    <t>Branca Walter</t>
  </si>
  <si>
    <t>Pittalis Pier Paolo</t>
  </si>
  <si>
    <t>Consigliere (mandato 2008/2013)
Assessore (mandato 2013/2018)</t>
  </si>
  <si>
    <t>Assessore (mandato 2008/2013)
Consigliere (mandato 2013/2018)</t>
  </si>
  <si>
    <t>Assessore (mandato 2008/2013)</t>
  </si>
  <si>
    <t>Consigliere (mandato 2013/2018)</t>
  </si>
  <si>
    <t>Consigliere (mandato 2008/2013)</t>
  </si>
  <si>
    <t>Consigliere (mandato 2008/2013)
Consigliere (mandato 2013/2018)</t>
  </si>
  <si>
    <t>Vice Sindaco (mandato 2008/2013)
Vice Sindaco (mandato 2013/2018)</t>
  </si>
  <si>
    <t>Sindaco (mandato 2008/2013)
Sindaco (mandato 2013/2018)</t>
  </si>
  <si>
    <r>
      <t xml:space="preserve">COMUNE DI CHEREMULE - PROVINCIA DI SASSARI
Importi liquidati agli Amministratori Comunali per la competenza - Anno 2015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</si>
  <si>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r>
      <t xml:space="preserve">COMUNE DI CHEREMULE - PROVINCIA DI SASSARI
Importi liquidati agli Amministratori Comunali per la competenza - Anno 2016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</si>
  <si>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Consigliere sino al 10/08/2016
Assessore dal 11/08/2016</t>
  </si>
  <si>
    <r>
      <t xml:space="preserve">COMUNE DI CHEREMULE - PROVINCIA DI SASSARI
Importi liquidati agli Amministratori Comunali per la competenza - Anno 2017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</si>
  <si>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MANDATO AMMINISTRATIVO 2013 - 2018</t>
  </si>
  <si>
    <t>MANDATO AMMINISTRATIVO 2018 - 2023</t>
  </si>
  <si>
    <t>Chessa Antonella</t>
  </si>
  <si>
    <t>Demurtas Rosa Nunzia</t>
  </si>
  <si>
    <t>Brundu Francesca Silvia</t>
  </si>
  <si>
    <t>Chighine Luigi</t>
  </si>
  <si>
    <t>Cuccureddu Giuseppina</t>
  </si>
  <si>
    <t>Foddai Francesco</t>
  </si>
  <si>
    <t>Saba Stefanina</t>
  </si>
  <si>
    <t>Zara Davide</t>
  </si>
  <si>
    <t>TOTALE COMPLESSIVO</t>
  </si>
  <si>
    <r>
      <t xml:space="preserve">COMUNE DI CHEREMULE - PROVINCIA DI SASSARI
Importi liquidati agli Amministratori Comunali per la competenza - Anno 2018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</si>
  <si>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r>
      <t xml:space="preserve">COMUNE DI CHEREMULE - PROVINCIA DI SASSARI
Importi liquidati agli Amministratori Comunali per la competenza - Anno 2019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</si>
  <si>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N.B. 
L'indennità di carica del Sindaco viene corrisposta mensilmente.
Le indennità di carica del Vice Sindaco e degli Assessori Comunali vengono corrisposte mensilmente.
I gettoni di presenza dei Consiglieri vengono corrisposti annualmente.
Gli importi esposti nella presente tabella si riferiscono a quando erogato agli Amministratori per il periodo di competenza e pagati alla data di aggiornamento del 31.12.2020.</t>
  </si>
  <si>
    <t>Data ultimo aggiornamento  31.12.2020</t>
  </si>
  <si>
    <t>Data ultimo aggiornamento 31.12.2020</t>
  </si>
  <si>
    <t>Competenza 01/01/2019 - 31/12/2019
Importi che risultano pagati al 31/12/2020</t>
  </si>
  <si>
    <r>
      <t xml:space="preserve">COMUNE DI CHEREMULE - PROVINCIA DI SASSARI
Importi liquidati agli Amministratori Comunali per la competenza - Anno 2020
</t>
    </r>
    <r>
      <rPr>
        <b/>
        <u val="single"/>
        <sz val="9"/>
        <color indexed="8"/>
        <rFont val="Times New Roman"/>
        <family val="1"/>
      </rPr>
      <t>Pubblicazione ai sensi dell'art. 14 comma 1  lett. c) del D. Lgs 33/2013</t>
    </r>
    <r>
      <rPr>
        <b/>
        <sz val="9"/>
        <color indexed="8"/>
        <rFont val="Times New Roman"/>
        <family val="1"/>
      </rPr>
      <t xml:space="preserve">
</t>
    </r>
  </si>
  <si>
    <t>Competenza 01/01/2020 - 31/12/2020
Importi che risultano pagati al 31/12/2020</t>
  </si>
  <si>
    <t>Competenza 01/01/2017 - 31/12/2017
Importi che risultano pagati al 31/12/2020</t>
  </si>
  <si>
    <t>N.B. 
L'indennità di carica del Sindaco viene corrisposta mensilmente.
Le indennità di carica del Vice Sindaco e degli Assessori Comunali vengono corrisposte mensilmente.
I gettoni di presenza dei Consiglieri vengono corrisposti annualmente.
Gli importi esposti nella presente tabella si riferiscono a quando erogato agli Amministratori per il periodo di competenza e pagati alla data di aggiornamento del 31.12.2020</t>
  </si>
  <si>
    <t>Competenza 01/01/2018 - 31/12/2018
Importi che risultano pagati al 31/12/2020</t>
  </si>
  <si>
    <t>Competenza 01/01/2016 - 31/12/2016
Importi che risultano pagati al 31/12/2020</t>
  </si>
  <si>
    <t>Competenza 01/01/2015 - 31/12/2015
Importi che risultano pagati al 31/12/2020</t>
  </si>
  <si>
    <t>Competenza 01/01/2014 - 31/12/2014
Importi che risultano pagati al 31/12/2020</t>
  </si>
  <si>
    <t>Competenza 01/01/2013 - 31/12/2013
Importi che risultano pagati al 31/12/2020</t>
  </si>
  <si>
    <t>N.B. 
L'indennità di carica del Sindaco viene corrisposta mensilmente.
Le indennità di carica del Vice Sindaco e degli Assessori Comunali vengono corrisposte mensilmente.
I gettoni di presenza dei Consiglieri vengono corrisposti annualmente.
Gli importi esposti nella presente tabella si riferiscono a quando erogato agli Amministratori per il periodo di competenza e pagati sino al 31.12.2020.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</si>
</sst>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410]\ * #,##0.00_-;\-[$€-410]\ * #,##0.00_-;_-[$€-410]\ * &quot;-&quot;??_-;_-@_-"/>
    <numFmt numFmtId="177" formatCode="0.000"/>
    <numFmt numFmtId="178" formatCode="_-[$€-410]\ * #,##0.000_-;\-[$€-410]\ * #,##0.000_-;_-[$€-410]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5" tint="-0.24997000396251678"/>
      <name val="Times New Roman"/>
      <family val="1"/>
    </font>
    <font>
      <sz val="9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176" fontId="41" fillId="0" borderId="11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0" fontId="42" fillId="0" borderId="14" xfId="0" applyFont="1" applyBorder="1" applyAlignment="1">
      <alignment horizontal="center" textRotation="90" wrapText="1"/>
    </xf>
    <xf numFmtId="0" fontId="42" fillId="0" borderId="15" xfId="0" applyFont="1" applyBorder="1" applyAlignment="1">
      <alignment horizontal="center" textRotation="90" wrapText="1"/>
    </xf>
    <xf numFmtId="0" fontId="42" fillId="0" borderId="16" xfId="0" applyFont="1" applyBorder="1" applyAlignment="1">
      <alignment horizontal="center" textRotation="90" wrapText="1"/>
    </xf>
    <xf numFmtId="176" fontId="43" fillId="0" borderId="17" xfId="0" applyNumberFormat="1" applyFont="1" applyBorder="1" applyAlignment="1">
      <alignment vertical="center"/>
    </xf>
    <xf numFmtId="176" fontId="43" fillId="0" borderId="18" xfId="0" applyNumberFormat="1" applyFont="1" applyBorder="1" applyAlignment="1">
      <alignment vertical="center"/>
    </xf>
    <xf numFmtId="176" fontId="43" fillId="0" borderId="19" xfId="0" applyNumberFormat="1" applyFont="1" applyBorder="1" applyAlignment="1">
      <alignment vertical="center"/>
    </xf>
    <xf numFmtId="176" fontId="43" fillId="0" borderId="20" xfId="0" applyNumberFormat="1" applyFont="1" applyBorder="1" applyAlignment="1">
      <alignment vertical="center"/>
    </xf>
    <xf numFmtId="176" fontId="43" fillId="0" borderId="21" xfId="0" applyNumberFormat="1" applyFont="1" applyBorder="1" applyAlignment="1">
      <alignment vertical="center"/>
    </xf>
    <xf numFmtId="176" fontId="43" fillId="0" borderId="22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176" fontId="43" fillId="0" borderId="26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41" fillId="0" borderId="23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76" fontId="43" fillId="0" borderId="12" xfId="0" applyNumberFormat="1" applyFont="1" applyBorder="1" applyAlignment="1">
      <alignment vertical="center"/>
    </xf>
    <xf numFmtId="176" fontId="43" fillId="0" borderId="25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 textRotation="90"/>
    </xf>
    <xf numFmtId="176" fontId="43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3" fillId="0" borderId="2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41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3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textRotation="90"/>
    </xf>
    <xf numFmtId="0" fontId="41" fillId="0" borderId="37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0</xdr:row>
      <xdr:rowOff>28575</xdr:rowOff>
    </xdr:from>
    <xdr:to>
      <xdr:col>3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0</xdr:row>
      <xdr:rowOff>28575</xdr:rowOff>
    </xdr:from>
    <xdr:to>
      <xdr:col>2</xdr:col>
      <xdr:colOff>133350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0</xdr:row>
      <xdr:rowOff>28575</xdr:rowOff>
    </xdr:from>
    <xdr:to>
      <xdr:col>2</xdr:col>
      <xdr:colOff>171450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54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52</v>
      </c>
      <c r="B8" s="57"/>
      <c r="C8" s="57"/>
      <c r="D8" s="57"/>
      <c r="E8" s="57"/>
      <c r="F8" s="57"/>
    </row>
    <row r="9" spans="1:6" ht="15.75" customHeight="1" thickBot="1">
      <c r="A9" s="52"/>
      <c r="B9" s="52"/>
      <c r="C9" s="28"/>
      <c r="D9" s="28"/>
      <c r="E9" s="28"/>
      <c r="F9" s="52"/>
    </row>
    <row r="10" spans="1:6" s="3" customFormat="1" ht="30" customHeight="1" thickBot="1">
      <c r="A10" s="58" t="s">
        <v>0</v>
      </c>
      <c r="B10" s="58" t="s">
        <v>5</v>
      </c>
      <c r="C10" s="60" t="s">
        <v>55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53" t="s">
        <v>2</v>
      </c>
    </row>
    <row r="12" spans="1:6" ht="26.25" customHeight="1">
      <c r="A12" s="49" t="s">
        <v>39</v>
      </c>
      <c r="B12" s="6" t="s">
        <v>1</v>
      </c>
      <c r="C12" s="18">
        <v>8464.2</v>
      </c>
      <c r="D12" s="18"/>
      <c r="E12" s="18"/>
      <c r="F12" s="10">
        <f>SUM(C12:E12)</f>
        <v>8464.2</v>
      </c>
    </row>
    <row r="13" spans="1:6" ht="26.25" customHeight="1">
      <c r="A13" s="50" t="s">
        <v>15</v>
      </c>
      <c r="B13" s="7" t="s">
        <v>10</v>
      </c>
      <c r="C13" s="18">
        <v>1045.8</v>
      </c>
      <c r="D13" s="18"/>
      <c r="E13" s="18"/>
      <c r="F13" s="10">
        <f aca="true" t="shared" si="0" ref="F13:F22">SUM(C13:E13)</f>
        <v>1045.8</v>
      </c>
    </row>
    <row r="14" spans="1:6" ht="26.25" customHeight="1">
      <c r="A14" s="50" t="s">
        <v>40</v>
      </c>
      <c r="B14" s="7" t="s">
        <v>4</v>
      </c>
      <c r="C14" s="18">
        <v>604.28</v>
      </c>
      <c r="D14" s="18"/>
      <c r="E14" s="18"/>
      <c r="F14" s="10">
        <f t="shared" si="0"/>
        <v>604.28</v>
      </c>
    </row>
    <row r="15" spans="1:6" ht="26.25" customHeight="1">
      <c r="A15" s="50" t="s">
        <v>41</v>
      </c>
      <c r="B15" s="8" t="s">
        <v>3</v>
      </c>
      <c r="C15" s="18"/>
      <c r="D15" s="18"/>
      <c r="E15" s="18"/>
      <c r="F15" s="10">
        <f t="shared" si="0"/>
        <v>0</v>
      </c>
    </row>
    <row r="16" spans="1:6" ht="26.25" customHeight="1">
      <c r="A16" s="50" t="s">
        <v>42</v>
      </c>
      <c r="B16" s="8" t="s">
        <v>3</v>
      </c>
      <c r="C16" s="18"/>
      <c r="D16" s="18"/>
      <c r="E16" s="18"/>
      <c r="F16" s="10">
        <f t="shared" si="0"/>
        <v>0</v>
      </c>
    </row>
    <row r="17" spans="1:6" ht="26.25" customHeight="1">
      <c r="A17" s="50" t="s">
        <v>43</v>
      </c>
      <c r="B17" s="8" t="s">
        <v>3</v>
      </c>
      <c r="C17" s="18"/>
      <c r="D17" s="18"/>
      <c r="E17" s="18"/>
      <c r="F17" s="10">
        <f t="shared" si="0"/>
        <v>0</v>
      </c>
    </row>
    <row r="18" spans="1:6" ht="26.25" customHeight="1">
      <c r="A18" s="50" t="s">
        <v>44</v>
      </c>
      <c r="B18" s="8" t="s">
        <v>3</v>
      </c>
      <c r="C18" s="18"/>
      <c r="D18" s="18"/>
      <c r="E18" s="18"/>
      <c r="F18" s="10">
        <f t="shared" si="0"/>
        <v>0</v>
      </c>
    </row>
    <row r="19" spans="1:6" ht="26.25" customHeight="1">
      <c r="A19" s="50" t="s">
        <v>9</v>
      </c>
      <c r="B19" s="8" t="s">
        <v>3</v>
      </c>
      <c r="C19" s="18"/>
      <c r="D19" s="18"/>
      <c r="E19" s="18"/>
      <c r="F19" s="10">
        <f t="shared" si="0"/>
        <v>0</v>
      </c>
    </row>
    <row r="20" spans="1:6" ht="26.25" customHeight="1">
      <c r="A20" s="50" t="s">
        <v>8</v>
      </c>
      <c r="B20" s="8" t="s">
        <v>3</v>
      </c>
      <c r="C20" s="18"/>
      <c r="D20" s="18"/>
      <c r="E20" s="18"/>
      <c r="F20" s="10">
        <f t="shared" si="0"/>
        <v>0</v>
      </c>
    </row>
    <row r="21" spans="1:6" ht="26.25" customHeight="1">
      <c r="A21" s="50" t="s">
        <v>45</v>
      </c>
      <c r="B21" s="8" t="s">
        <v>3</v>
      </c>
      <c r="C21" s="39">
        <v>92.92</v>
      </c>
      <c r="D21" s="39"/>
      <c r="E21" s="39"/>
      <c r="F21" s="10">
        <f t="shared" si="0"/>
        <v>92.92</v>
      </c>
    </row>
    <row r="22" spans="1:6" ht="26.25" customHeight="1" thickBot="1">
      <c r="A22" s="51" t="s">
        <v>46</v>
      </c>
      <c r="B22" s="7" t="s">
        <v>4</v>
      </c>
      <c r="C22" s="40">
        <v>1394.4</v>
      </c>
      <c r="D22" s="40"/>
      <c r="E22" s="40"/>
      <c r="F22" s="10">
        <f t="shared" si="0"/>
        <v>1394.4</v>
      </c>
    </row>
    <row r="23" spans="1:6" ht="21" customHeight="1" thickBot="1">
      <c r="A23" s="4"/>
      <c r="B23" s="48"/>
      <c r="C23" s="21">
        <f>SUM(C12:C22)</f>
        <v>11601.6</v>
      </c>
      <c r="D23" s="21">
        <f>SUM(D12:D22)</f>
        <v>0</v>
      </c>
      <c r="E23" s="21">
        <f>SUM(E12:E22)</f>
        <v>0</v>
      </c>
      <c r="F23" s="11">
        <f>SUM(C23:E23)</f>
        <v>11601.6</v>
      </c>
    </row>
    <row r="25" spans="1:6" ht="93.75" customHeight="1">
      <c r="A25" s="54" t="s">
        <v>50</v>
      </c>
      <c r="B25" s="54"/>
      <c r="C25" s="54"/>
      <c r="D25" s="54"/>
      <c r="E25" s="54"/>
      <c r="F25" s="54"/>
    </row>
  </sheetData>
  <sheetProtection/>
  <mergeCells count="6">
    <mergeCell ref="A5:F7"/>
    <mergeCell ref="A8:F8"/>
    <mergeCell ref="A10:A11"/>
    <mergeCell ref="B10:B11"/>
    <mergeCell ref="C10:F10"/>
    <mergeCell ref="A25:F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49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52</v>
      </c>
      <c r="B8" s="57"/>
      <c r="C8" s="57"/>
      <c r="D8" s="57"/>
      <c r="E8" s="57"/>
      <c r="F8" s="57"/>
    </row>
    <row r="9" spans="1:6" ht="15.75" customHeight="1" thickBot="1">
      <c r="A9" s="46"/>
      <c r="B9" s="46"/>
      <c r="C9" s="28"/>
      <c r="D9" s="28"/>
      <c r="E9" s="28"/>
      <c r="F9" s="46"/>
    </row>
    <row r="10" spans="1:6" s="3" customFormat="1" ht="30" customHeight="1" thickBot="1">
      <c r="A10" s="58" t="s">
        <v>0</v>
      </c>
      <c r="B10" s="58" t="s">
        <v>5</v>
      </c>
      <c r="C10" s="60" t="s">
        <v>53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47" t="s">
        <v>2</v>
      </c>
    </row>
    <row r="12" spans="1:6" ht="26.25" customHeight="1">
      <c r="A12" s="49" t="s">
        <v>39</v>
      </c>
      <c r="B12" s="6" t="s">
        <v>1</v>
      </c>
      <c r="C12" s="18">
        <v>6972.12</v>
      </c>
      <c r="D12" s="18"/>
      <c r="E12" s="18"/>
      <c r="F12" s="10">
        <f>SUM(C12:E12)</f>
        <v>6972.12</v>
      </c>
    </row>
    <row r="13" spans="1:6" ht="26.25" customHeight="1">
      <c r="A13" s="50" t="s">
        <v>15</v>
      </c>
      <c r="B13" s="7" t="s">
        <v>10</v>
      </c>
      <c r="C13" s="18">
        <v>1045.8</v>
      </c>
      <c r="D13" s="18"/>
      <c r="E13" s="18"/>
      <c r="F13" s="10">
        <f aca="true" t="shared" si="0" ref="F13:F22">SUM(C13:E13)</f>
        <v>1045.8</v>
      </c>
    </row>
    <row r="14" spans="1:6" ht="26.25" customHeight="1">
      <c r="A14" s="50" t="s">
        <v>40</v>
      </c>
      <c r="B14" s="7" t="s">
        <v>4</v>
      </c>
      <c r="C14" s="18">
        <v>697.2</v>
      </c>
      <c r="D14" s="18"/>
      <c r="E14" s="18"/>
      <c r="F14" s="10">
        <f t="shared" si="0"/>
        <v>697.2</v>
      </c>
    </row>
    <row r="15" spans="1:6" ht="26.25" customHeight="1">
      <c r="A15" s="50" t="s">
        <v>41</v>
      </c>
      <c r="B15" s="8" t="s">
        <v>3</v>
      </c>
      <c r="C15" s="18"/>
      <c r="D15" s="18"/>
      <c r="E15" s="18"/>
      <c r="F15" s="10">
        <f t="shared" si="0"/>
        <v>0</v>
      </c>
    </row>
    <row r="16" spans="1:6" ht="26.25" customHeight="1">
      <c r="A16" s="50" t="s">
        <v>42</v>
      </c>
      <c r="B16" s="8" t="s">
        <v>3</v>
      </c>
      <c r="C16" s="18">
        <v>138.06</v>
      </c>
      <c r="D16" s="18">
        <v>84.25</v>
      </c>
      <c r="E16" s="18"/>
      <c r="F16" s="10">
        <f t="shared" si="0"/>
        <v>222.31</v>
      </c>
    </row>
    <row r="17" spans="1:6" ht="26.25" customHeight="1">
      <c r="A17" s="50" t="s">
        <v>43</v>
      </c>
      <c r="B17" s="8" t="s">
        <v>3</v>
      </c>
      <c r="C17" s="18">
        <v>61.36</v>
      </c>
      <c r="D17" s="18"/>
      <c r="E17" s="18"/>
      <c r="F17" s="10">
        <f t="shared" si="0"/>
        <v>61.36</v>
      </c>
    </row>
    <row r="18" spans="1:6" ht="26.25" customHeight="1">
      <c r="A18" s="50" t="s">
        <v>44</v>
      </c>
      <c r="B18" s="8" t="s">
        <v>3</v>
      </c>
      <c r="C18" s="18">
        <v>138.06</v>
      </c>
      <c r="D18" s="18"/>
      <c r="E18" s="18"/>
      <c r="F18" s="10">
        <f t="shared" si="0"/>
        <v>138.06</v>
      </c>
    </row>
    <row r="19" spans="1:6" ht="26.25" customHeight="1">
      <c r="A19" s="50" t="s">
        <v>9</v>
      </c>
      <c r="B19" s="8" t="s">
        <v>3</v>
      </c>
      <c r="C19" s="18">
        <v>46.02</v>
      </c>
      <c r="D19" s="18">
        <v>57.24</v>
      </c>
      <c r="E19" s="18"/>
      <c r="F19" s="10">
        <f t="shared" si="0"/>
        <v>103.26</v>
      </c>
    </row>
    <row r="20" spans="1:6" ht="26.25" customHeight="1">
      <c r="A20" s="50" t="s">
        <v>8</v>
      </c>
      <c r="B20" s="8" t="s">
        <v>3</v>
      </c>
      <c r="C20" s="18"/>
      <c r="D20" s="18"/>
      <c r="E20" s="18"/>
      <c r="F20" s="10">
        <f t="shared" si="0"/>
        <v>0</v>
      </c>
    </row>
    <row r="21" spans="1:6" ht="26.25" customHeight="1">
      <c r="A21" s="50" t="s">
        <v>45</v>
      </c>
      <c r="B21" s="8" t="s">
        <v>3</v>
      </c>
      <c r="C21" s="39">
        <v>138.06</v>
      </c>
      <c r="D21" s="39"/>
      <c r="E21" s="39"/>
      <c r="F21" s="10">
        <f t="shared" si="0"/>
        <v>138.06</v>
      </c>
    </row>
    <row r="22" spans="1:6" ht="26.25" customHeight="1" thickBot="1">
      <c r="A22" s="51" t="s">
        <v>46</v>
      </c>
      <c r="B22" s="7" t="s">
        <v>4</v>
      </c>
      <c r="C22" s="40">
        <v>1394.4</v>
      </c>
      <c r="D22" s="40"/>
      <c r="E22" s="40"/>
      <c r="F22" s="10">
        <f t="shared" si="0"/>
        <v>1394.4</v>
      </c>
    </row>
    <row r="23" spans="1:6" ht="21" customHeight="1" thickBot="1">
      <c r="A23" s="4"/>
      <c r="B23" s="48"/>
      <c r="C23" s="21">
        <f>SUM(C12:C22)</f>
        <v>10631.08</v>
      </c>
      <c r="D23" s="21">
        <f>SUM(D12:D22)</f>
        <v>141.49</v>
      </c>
      <c r="E23" s="21">
        <f>SUM(E12:E22)</f>
        <v>0</v>
      </c>
      <c r="F23" s="11">
        <f>SUM(C23:E23)</f>
        <v>10772.57</v>
      </c>
    </row>
    <row r="25" spans="1:6" ht="93.75" customHeight="1">
      <c r="A25" s="54" t="s">
        <v>50</v>
      </c>
      <c r="B25" s="54"/>
      <c r="C25" s="54"/>
      <c r="D25" s="54"/>
      <c r="E25" s="54"/>
      <c r="F25" s="54"/>
    </row>
  </sheetData>
  <sheetProtection/>
  <mergeCells count="6">
    <mergeCell ref="A25:F25"/>
    <mergeCell ref="A5:F7"/>
    <mergeCell ref="A8:F8"/>
    <mergeCell ref="A10:A11"/>
    <mergeCell ref="B10:B11"/>
    <mergeCell ref="C10:F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.140625" style="1" customWidth="1"/>
    <col min="2" max="2" width="18.7109375" style="1" customWidth="1"/>
    <col min="3" max="3" width="28.421875" style="1" customWidth="1"/>
    <col min="4" max="6" width="11.7109375" style="1" customWidth="1"/>
    <col min="7" max="7" width="10.140625" style="2" customWidth="1"/>
    <col min="8" max="16384" width="9.140625" style="1" customWidth="1"/>
  </cols>
  <sheetData>
    <row r="1" spans="2:4" ht="12">
      <c r="B1" s="2"/>
      <c r="C1" s="2"/>
      <c r="D1" s="2"/>
    </row>
    <row r="2" spans="2:4" ht="12">
      <c r="B2" s="2"/>
      <c r="C2" s="2"/>
      <c r="D2" s="2"/>
    </row>
    <row r="3" spans="2:4" ht="12">
      <c r="B3" s="2"/>
      <c r="C3" s="2"/>
      <c r="D3" s="2"/>
    </row>
    <row r="4" spans="2:4" ht="12">
      <c r="B4" s="2"/>
      <c r="C4" s="2"/>
      <c r="D4" s="2"/>
    </row>
    <row r="5" spans="2:7" ht="15" customHeight="1">
      <c r="B5" s="55" t="s">
        <v>48</v>
      </c>
      <c r="C5" s="56"/>
      <c r="D5" s="56"/>
      <c r="E5" s="56"/>
      <c r="F5" s="56"/>
      <c r="G5" s="56"/>
    </row>
    <row r="6" spans="2:7" ht="12">
      <c r="B6" s="56"/>
      <c r="C6" s="56"/>
      <c r="D6" s="56"/>
      <c r="E6" s="56"/>
      <c r="F6" s="56"/>
      <c r="G6" s="56"/>
    </row>
    <row r="7" spans="2:7" ht="21" customHeight="1">
      <c r="B7" s="56"/>
      <c r="C7" s="56"/>
      <c r="D7" s="56"/>
      <c r="E7" s="56"/>
      <c r="F7" s="56"/>
      <c r="G7" s="56"/>
    </row>
    <row r="8" spans="2:7" ht="15.75" customHeight="1">
      <c r="B8" s="57" t="s">
        <v>51</v>
      </c>
      <c r="C8" s="57"/>
      <c r="D8" s="57"/>
      <c r="E8" s="57"/>
      <c r="F8" s="57"/>
      <c r="G8" s="57"/>
    </row>
    <row r="9" spans="2:7" ht="15.75" customHeight="1" thickBot="1">
      <c r="B9" s="35"/>
      <c r="C9" s="35"/>
      <c r="D9" s="28"/>
      <c r="E9" s="28"/>
      <c r="F9" s="28"/>
      <c r="G9" s="35"/>
    </row>
    <row r="10" spans="2:7" s="3" customFormat="1" ht="30" customHeight="1" thickBot="1">
      <c r="B10" s="58" t="s">
        <v>0</v>
      </c>
      <c r="C10" s="58" t="s">
        <v>5</v>
      </c>
      <c r="D10" s="60" t="s">
        <v>58</v>
      </c>
      <c r="E10" s="61"/>
      <c r="F10" s="61"/>
      <c r="G10" s="62"/>
    </row>
    <row r="11" spans="2:7" ht="114.75" customHeight="1" thickBot="1">
      <c r="B11" s="59"/>
      <c r="C11" s="59"/>
      <c r="D11" s="12" t="s">
        <v>6</v>
      </c>
      <c r="E11" s="13" t="s">
        <v>19</v>
      </c>
      <c r="F11" s="14" t="s">
        <v>7</v>
      </c>
      <c r="G11" s="36" t="s">
        <v>2</v>
      </c>
    </row>
    <row r="12" spans="1:7" ht="26.25" customHeight="1">
      <c r="A12" s="66" t="s">
        <v>37</v>
      </c>
      <c r="B12" s="37" t="s">
        <v>9</v>
      </c>
      <c r="C12" s="6" t="s">
        <v>1</v>
      </c>
      <c r="D12" s="15">
        <f>6158.76+5810.15</f>
        <v>11968.91</v>
      </c>
      <c r="E12" s="16"/>
      <c r="F12" s="34">
        <f>4299.42+1829.69</f>
        <v>6129.110000000001</v>
      </c>
      <c r="G12" s="9">
        <f>SUM(D12:F12)</f>
        <v>18098.02</v>
      </c>
    </row>
    <row r="13" spans="1:7" ht="26.25" customHeight="1">
      <c r="A13" s="67"/>
      <c r="B13" s="38" t="s">
        <v>8</v>
      </c>
      <c r="C13" s="7" t="s">
        <v>10</v>
      </c>
      <c r="D13" s="18">
        <v>461.9</v>
      </c>
      <c r="E13" s="19"/>
      <c r="F13" s="20"/>
      <c r="G13" s="10">
        <f aca="true" t="shared" si="0" ref="G13:G21">SUM(D13:F13)</f>
        <v>461.9</v>
      </c>
    </row>
    <row r="14" spans="1:7" ht="26.25" customHeight="1">
      <c r="A14" s="67"/>
      <c r="B14" s="38" t="s">
        <v>11</v>
      </c>
      <c r="C14" s="7" t="s">
        <v>4</v>
      </c>
      <c r="D14" s="18">
        <v>615.86</v>
      </c>
      <c r="E14" s="19"/>
      <c r="F14" s="20"/>
      <c r="G14" s="10">
        <f t="shared" si="0"/>
        <v>615.86</v>
      </c>
    </row>
    <row r="15" spans="1:7" ht="26.25" customHeight="1">
      <c r="A15" s="67"/>
      <c r="B15" s="38" t="s">
        <v>12</v>
      </c>
      <c r="C15" s="8" t="s">
        <v>3</v>
      </c>
      <c r="D15" s="18">
        <v>46.02</v>
      </c>
      <c r="E15" s="19"/>
      <c r="F15" s="20"/>
      <c r="G15" s="10">
        <f t="shared" si="0"/>
        <v>46.02</v>
      </c>
    </row>
    <row r="16" spans="1:7" ht="26.25" customHeight="1">
      <c r="A16" s="67"/>
      <c r="B16" s="38" t="s">
        <v>13</v>
      </c>
      <c r="C16" s="7" t="s">
        <v>4</v>
      </c>
      <c r="D16" s="18">
        <v>615.86</v>
      </c>
      <c r="E16" s="19"/>
      <c r="F16" s="20"/>
      <c r="G16" s="10">
        <f t="shared" si="0"/>
        <v>615.86</v>
      </c>
    </row>
    <row r="17" spans="1:7" ht="26.25" customHeight="1">
      <c r="A17" s="67"/>
      <c r="B17" s="38" t="s">
        <v>14</v>
      </c>
      <c r="C17" s="8" t="s">
        <v>3</v>
      </c>
      <c r="D17" s="18">
        <v>46.02</v>
      </c>
      <c r="E17" s="19"/>
      <c r="F17" s="20"/>
      <c r="G17" s="10">
        <f t="shared" si="0"/>
        <v>46.02</v>
      </c>
    </row>
    <row r="18" spans="1:7" ht="26.25" customHeight="1">
      <c r="A18" s="67"/>
      <c r="B18" s="38" t="s">
        <v>15</v>
      </c>
      <c r="C18" s="8" t="s">
        <v>3</v>
      </c>
      <c r="D18" s="18">
        <v>61.36</v>
      </c>
      <c r="E18" s="19"/>
      <c r="F18" s="20"/>
      <c r="G18" s="10">
        <f t="shared" si="0"/>
        <v>61.36</v>
      </c>
    </row>
    <row r="19" spans="1:7" ht="26.25" customHeight="1">
      <c r="A19" s="67"/>
      <c r="B19" s="38" t="s">
        <v>16</v>
      </c>
      <c r="C19" s="8" t="s">
        <v>3</v>
      </c>
      <c r="D19" s="18"/>
      <c r="E19" s="19"/>
      <c r="F19" s="20"/>
      <c r="G19" s="10">
        <f t="shared" si="0"/>
        <v>0</v>
      </c>
    </row>
    <row r="20" spans="1:7" ht="26.25" customHeight="1" thickBot="1">
      <c r="A20" s="67"/>
      <c r="B20" s="38" t="s">
        <v>18</v>
      </c>
      <c r="C20" s="8" t="s">
        <v>3</v>
      </c>
      <c r="D20" s="18"/>
      <c r="E20" s="19"/>
      <c r="F20" s="20"/>
      <c r="G20" s="10">
        <f t="shared" si="0"/>
        <v>0</v>
      </c>
    </row>
    <row r="21" spans="1:7" ht="21" customHeight="1" thickBot="1">
      <c r="A21" s="68"/>
      <c r="B21" s="63" t="s">
        <v>2</v>
      </c>
      <c r="C21" s="64"/>
      <c r="D21" s="21">
        <f>SUM(D12:D20)</f>
        <v>13815.930000000002</v>
      </c>
      <c r="E21" s="22">
        <f>SUM(E12:E20)</f>
        <v>0</v>
      </c>
      <c r="F21" s="23">
        <f>SUM(F12:F20)</f>
        <v>6129.110000000001</v>
      </c>
      <c r="G21" s="11">
        <f t="shared" si="0"/>
        <v>19945.04</v>
      </c>
    </row>
    <row r="22" spans="1:7" ht="26.25" customHeight="1">
      <c r="A22" s="66" t="s">
        <v>38</v>
      </c>
      <c r="B22" s="38" t="s">
        <v>39</v>
      </c>
      <c r="C22" s="6" t="s">
        <v>1</v>
      </c>
      <c r="D22" s="18">
        <v>3892.77</v>
      </c>
      <c r="E22" s="18"/>
      <c r="F22" s="18"/>
      <c r="G22" s="10">
        <f>SUM(D22:F22)</f>
        <v>3892.77</v>
      </c>
    </row>
    <row r="23" spans="1:7" ht="26.25" customHeight="1">
      <c r="A23" s="67"/>
      <c r="B23" s="38" t="s">
        <v>15</v>
      </c>
      <c r="C23" s="7" t="s">
        <v>10</v>
      </c>
      <c r="D23" s="18">
        <v>581</v>
      </c>
      <c r="E23" s="18"/>
      <c r="F23" s="18"/>
      <c r="G23" s="10">
        <f aca="true" t="shared" si="1" ref="G23:G32">SUM(D23:F23)</f>
        <v>581</v>
      </c>
    </row>
    <row r="24" spans="1:7" ht="26.25" customHeight="1">
      <c r="A24" s="67"/>
      <c r="B24" s="38" t="s">
        <v>40</v>
      </c>
      <c r="C24" s="7" t="s">
        <v>4</v>
      </c>
      <c r="D24" s="18">
        <v>387.33</v>
      </c>
      <c r="E24" s="18"/>
      <c r="F24" s="18"/>
      <c r="G24" s="10">
        <f t="shared" si="1"/>
        <v>387.33</v>
      </c>
    </row>
    <row r="25" spans="1:7" ht="26.25" customHeight="1">
      <c r="A25" s="67"/>
      <c r="B25" s="38" t="s">
        <v>41</v>
      </c>
      <c r="C25" s="8" t="s">
        <v>3</v>
      </c>
      <c r="D25" s="18"/>
      <c r="E25" s="18"/>
      <c r="F25" s="18"/>
      <c r="G25" s="10">
        <f t="shared" si="1"/>
        <v>0</v>
      </c>
    </row>
    <row r="26" spans="1:7" ht="26.25" customHeight="1">
      <c r="A26" s="67"/>
      <c r="B26" s="38" t="s">
        <v>42</v>
      </c>
      <c r="C26" s="8" t="s">
        <v>3</v>
      </c>
      <c r="D26" s="18">
        <v>92.04</v>
      </c>
      <c r="E26" s="18"/>
      <c r="F26" s="18"/>
      <c r="G26" s="10">
        <f t="shared" si="1"/>
        <v>92.04</v>
      </c>
    </row>
    <row r="27" spans="1:7" ht="26.25" customHeight="1">
      <c r="A27" s="67"/>
      <c r="B27" s="38" t="s">
        <v>43</v>
      </c>
      <c r="C27" s="8" t="s">
        <v>3</v>
      </c>
      <c r="D27" s="18">
        <v>107.38</v>
      </c>
      <c r="E27" s="18"/>
      <c r="F27" s="18"/>
      <c r="G27" s="10">
        <f t="shared" si="1"/>
        <v>107.38</v>
      </c>
    </row>
    <row r="28" spans="1:7" ht="26.25" customHeight="1">
      <c r="A28" s="67"/>
      <c r="B28" s="38" t="s">
        <v>44</v>
      </c>
      <c r="C28" s="8" t="s">
        <v>3</v>
      </c>
      <c r="D28" s="18">
        <v>76.7</v>
      </c>
      <c r="E28" s="18"/>
      <c r="F28" s="18"/>
      <c r="G28" s="10">
        <f t="shared" si="1"/>
        <v>76.7</v>
      </c>
    </row>
    <row r="29" spans="1:7" ht="26.25" customHeight="1">
      <c r="A29" s="67"/>
      <c r="B29" s="38" t="s">
        <v>9</v>
      </c>
      <c r="C29" s="8" t="s">
        <v>3</v>
      </c>
      <c r="D29" s="18">
        <v>61.36</v>
      </c>
      <c r="E29" s="18"/>
      <c r="F29" s="18"/>
      <c r="G29" s="10">
        <f t="shared" si="1"/>
        <v>61.36</v>
      </c>
    </row>
    <row r="30" spans="1:7" ht="26.25" customHeight="1">
      <c r="A30" s="67"/>
      <c r="B30" s="38" t="s">
        <v>8</v>
      </c>
      <c r="C30" s="8" t="s">
        <v>3</v>
      </c>
      <c r="D30" s="18"/>
      <c r="E30" s="18"/>
      <c r="F30" s="18"/>
      <c r="G30" s="10">
        <f t="shared" si="1"/>
        <v>0</v>
      </c>
    </row>
    <row r="31" spans="1:7" ht="26.25" customHeight="1">
      <c r="A31" s="67"/>
      <c r="B31" s="38" t="s">
        <v>45</v>
      </c>
      <c r="C31" s="8" t="s">
        <v>3</v>
      </c>
      <c r="D31" s="39">
        <v>76.7</v>
      </c>
      <c r="E31" s="39"/>
      <c r="F31" s="39"/>
      <c r="G31" s="10">
        <f t="shared" si="1"/>
        <v>76.7</v>
      </c>
    </row>
    <row r="32" spans="1:7" ht="26.25" customHeight="1" thickBot="1">
      <c r="A32" s="67"/>
      <c r="B32" s="38" t="s">
        <v>46</v>
      </c>
      <c r="C32" s="7" t="s">
        <v>4</v>
      </c>
      <c r="D32" s="40">
        <v>774.67</v>
      </c>
      <c r="E32" s="40"/>
      <c r="F32" s="40"/>
      <c r="G32" s="10">
        <f t="shared" si="1"/>
        <v>774.67</v>
      </c>
    </row>
    <row r="33" spans="1:7" ht="21" customHeight="1" thickBot="1">
      <c r="A33" s="68"/>
      <c r="B33" s="63" t="s">
        <v>2</v>
      </c>
      <c r="C33" s="64"/>
      <c r="D33" s="21">
        <f>SUM(D22:D32)</f>
        <v>6049.95</v>
      </c>
      <c r="E33" s="21">
        <f>SUM(E22:E32)</f>
        <v>0</v>
      </c>
      <c r="F33" s="21">
        <f>SUM(F22:F32)</f>
        <v>0</v>
      </c>
      <c r="G33" s="11">
        <f>SUM(D33:F33)</f>
        <v>6049.95</v>
      </c>
    </row>
    <row r="34" spans="1:7" ht="15" customHeight="1" thickBot="1">
      <c r="A34" s="41"/>
      <c r="B34" s="25"/>
      <c r="C34" s="25"/>
      <c r="D34" s="42"/>
      <c r="E34" s="42"/>
      <c r="F34" s="42"/>
      <c r="G34" s="43"/>
    </row>
    <row r="35" spans="1:7" ht="21" customHeight="1" thickBot="1">
      <c r="A35" s="63" t="s">
        <v>47</v>
      </c>
      <c r="B35" s="65"/>
      <c r="C35" s="64"/>
      <c r="D35" s="44">
        <f>D21+D33</f>
        <v>19865.88</v>
      </c>
      <c r="E35" s="44">
        <f>E21+E33</f>
        <v>0</v>
      </c>
      <c r="F35" s="44">
        <f>F21+F33</f>
        <v>6129.110000000001</v>
      </c>
      <c r="G35" s="45">
        <f>G21+G33</f>
        <v>25994.99</v>
      </c>
    </row>
    <row r="36" spans="2:7" ht="93.75" customHeight="1">
      <c r="B36" s="54" t="s">
        <v>57</v>
      </c>
      <c r="C36" s="54"/>
      <c r="D36" s="54"/>
      <c r="E36" s="54"/>
      <c r="F36" s="54"/>
      <c r="G36" s="54"/>
    </row>
  </sheetData>
  <sheetProtection/>
  <mergeCells count="11">
    <mergeCell ref="A12:A21"/>
    <mergeCell ref="B21:C21"/>
    <mergeCell ref="A35:C35"/>
    <mergeCell ref="A22:A33"/>
    <mergeCell ref="B33:C33"/>
    <mergeCell ref="B36:G36"/>
    <mergeCell ref="B5:G7"/>
    <mergeCell ref="B8:G8"/>
    <mergeCell ref="B10:B11"/>
    <mergeCell ref="C10:C11"/>
    <mergeCell ref="D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36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51</v>
      </c>
      <c r="B8" s="57"/>
      <c r="C8" s="57"/>
      <c r="D8" s="57"/>
      <c r="E8" s="57"/>
      <c r="F8" s="57"/>
    </row>
    <row r="9" spans="1:6" ht="15.75" customHeight="1" thickBot="1">
      <c r="A9" s="33"/>
      <c r="B9" s="33"/>
      <c r="C9" s="28"/>
      <c r="D9" s="28"/>
      <c r="E9" s="28"/>
      <c r="F9" s="33"/>
    </row>
    <row r="10" spans="1:6" s="3" customFormat="1" ht="30" customHeight="1" thickBot="1">
      <c r="A10" s="58" t="s">
        <v>0</v>
      </c>
      <c r="B10" s="58" t="s">
        <v>5</v>
      </c>
      <c r="C10" s="60" t="s">
        <v>56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32" t="s">
        <v>2</v>
      </c>
    </row>
    <row r="12" spans="1:6" ht="26.25" customHeight="1">
      <c r="A12" s="5" t="s">
        <v>9</v>
      </c>
      <c r="B12" s="6" t="s">
        <v>1</v>
      </c>
      <c r="C12" s="15">
        <v>13944.36</v>
      </c>
      <c r="D12" s="16"/>
      <c r="E12" s="34">
        <f>6295.13+1704.87+2168.29</f>
        <v>10168.29</v>
      </c>
      <c r="F12" s="9">
        <f>SUM(C12:E12)</f>
        <v>24112.65</v>
      </c>
    </row>
    <row r="13" spans="1:6" ht="26.25" customHeight="1">
      <c r="A13" s="7" t="s">
        <v>8</v>
      </c>
      <c r="B13" s="7" t="s">
        <v>10</v>
      </c>
      <c r="C13" s="18">
        <v>1045.8</v>
      </c>
      <c r="D13" s="19"/>
      <c r="E13" s="20"/>
      <c r="F13" s="10">
        <f aca="true" t="shared" si="0" ref="F13:F21">SUM(C13:E13)</f>
        <v>1045.8</v>
      </c>
    </row>
    <row r="14" spans="1:6" ht="26.25" customHeight="1">
      <c r="A14" s="7" t="s">
        <v>11</v>
      </c>
      <c r="B14" s="7" t="s">
        <v>4</v>
      </c>
      <c r="C14" s="18">
        <v>1394.4</v>
      </c>
      <c r="D14" s="19"/>
      <c r="E14" s="20"/>
      <c r="F14" s="10">
        <f t="shared" si="0"/>
        <v>1394.4</v>
      </c>
    </row>
    <row r="15" spans="1:6" ht="26.25" customHeight="1">
      <c r="A15" s="7" t="s">
        <v>12</v>
      </c>
      <c r="B15" s="8" t="s">
        <v>3</v>
      </c>
      <c r="C15" s="18"/>
      <c r="D15" s="19"/>
      <c r="E15" s="20"/>
      <c r="F15" s="10">
        <f t="shared" si="0"/>
        <v>0</v>
      </c>
    </row>
    <row r="16" spans="1:6" ht="26.25" customHeight="1">
      <c r="A16" s="7" t="s">
        <v>13</v>
      </c>
      <c r="B16" s="7" t="s">
        <v>4</v>
      </c>
      <c r="C16" s="18">
        <v>1394.4</v>
      </c>
      <c r="D16" s="19"/>
      <c r="E16" s="20"/>
      <c r="F16" s="10">
        <f t="shared" si="0"/>
        <v>1394.4</v>
      </c>
    </row>
    <row r="17" spans="1:6" ht="26.25" customHeight="1">
      <c r="A17" s="7" t="s">
        <v>14</v>
      </c>
      <c r="B17" s="8" t="s">
        <v>3</v>
      </c>
      <c r="C17" s="18"/>
      <c r="D17" s="19"/>
      <c r="E17" s="20"/>
      <c r="F17" s="10">
        <f t="shared" si="0"/>
        <v>0</v>
      </c>
    </row>
    <row r="18" spans="1:6" ht="26.25" customHeight="1">
      <c r="A18" s="7" t="s">
        <v>15</v>
      </c>
      <c r="B18" s="8" t="s">
        <v>3</v>
      </c>
      <c r="C18" s="18"/>
      <c r="D18" s="19"/>
      <c r="E18" s="20"/>
      <c r="F18" s="10">
        <f t="shared" si="0"/>
        <v>0</v>
      </c>
    </row>
    <row r="19" spans="1:6" ht="26.25" customHeight="1">
      <c r="A19" s="7" t="s">
        <v>16</v>
      </c>
      <c r="B19" s="8" t="s">
        <v>3</v>
      </c>
      <c r="C19" s="18"/>
      <c r="D19" s="19"/>
      <c r="E19" s="20"/>
      <c r="F19" s="10">
        <f t="shared" si="0"/>
        <v>0</v>
      </c>
    </row>
    <row r="20" spans="1:6" ht="26.25" customHeight="1" thickBot="1">
      <c r="A20" s="7" t="s">
        <v>18</v>
      </c>
      <c r="B20" s="8" t="s">
        <v>3</v>
      </c>
      <c r="C20" s="18"/>
      <c r="D20" s="19"/>
      <c r="E20" s="20"/>
      <c r="F20" s="10">
        <f t="shared" si="0"/>
        <v>0</v>
      </c>
    </row>
    <row r="21" spans="1:6" ht="21" customHeight="1" thickBot="1">
      <c r="A21" s="4"/>
      <c r="B21" s="25"/>
      <c r="C21" s="21">
        <f>SUM(C12:C20)</f>
        <v>17778.960000000003</v>
      </c>
      <c r="D21" s="22">
        <f>SUM(D12:D20)</f>
        <v>0</v>
      </c>
      <c r="E21" s="23">
        <f>SUM(E12:E20)</f>
        <v>10168.29</v>
      </c>
      <c r="F21" s="11">
        <f t="shared" si="0"/>
        <v>27947.250000000004</v>
      </c>
    </row>
    <row r="23" spans="1:6" ht="93.75" customHeight="1">
      <c r="A23" s="54" t="s">
        <v>50</v>
      </c>
      <c r="B23" s="54"/>
      <c r="C23" s="54"/>
      <c r="D23" s="54"/>
      <c r="E23" s="54"/>
      <c r="F23" s="54"/>
    </row>
  </sheetData>
  <sheetProtection/>
  <mergeCells count="6">
    <mergeCell ref="A5:F7"/>
    <mergeCell ref="A8:F8"/>
    <mergeCell ref="A10:A11"/>
    <mergeCell ref="B10:B11"/>
    <mergeCell ref="C10:F10"/>
    <mergeCell ref="A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34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52</v>
      </c>
      <c r="B8" s="57"/>
      <c r="C8" s="57"/>
      <c r="D8" s="57"/>
      <c r="E8" s="57"/>
      <c r="F8" s="57"/>
    </row>
    <row r="9" spans="1:6" ht="15.75" customHeight="1" thickBot="1">
      <c r="A9" s="30"/>
      <c r="B9" s="30"/>
      <c r="C9" s="28"/>
      <c r="D9" s="28"/>
      <c r="E9" s="28"/>
      <c r="F9" s="30"/>
    </row>
    <row r="10" spans="1:6" s="3" customFormat="1" ht="30" customHeight="1" thickBot="1">
      <c r="A10" s="58" t="s">
        <v>0</v>
      </c>
      <c r="B10" s="58" t="s">
        <v>5</v>
      </c>
      <c r="C10" s="60" t="s">
        <v>59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29" t="s">
        <v>2</v>
      </c>
    </row>
    <row r="12" spans="1:6" ht="26.25" customHeight="1">
      <c r="A12" s="5" t="s">
        <v>9</v>
      </c>
      <c r="B12" s="6" t="s">
        <v>1</v>
      </c>
      <c r="C12" s="15">
        <v>13944.36</v>
      </c>
      <c r="D12" s="16"/>
      <c r="E12" s="34">
        <f>7952.42+27.79+580.72</f>
        <v>8560.93</v>
      </c>
      <c r="F12" s="9">
        <f>SUM(C12:E12)</f>
        <v>22505.29</v>
      </c>
    </row>
    <row r="13" spans="1:6" ht="26.25" customHeight="1">
      <c r="A13" s="7" t="s">
        <v>8</v>
      </c>
      <c r="B13" s="7" t="s">
        <v>10</v>
      </c>
      <c r="C13" s="18">
        <v>1045.8</v>
      </c>
      <c r="D13" s="19"/>
      <c r="E13" s="20"/>
      <c r="F13" s="10">
        <f aca="true" t="shared" si="0" ref="F13:F21">SUM(C13:E13)</f>
        <v>1045.8</v>
      </c>
    </row>
    <row r="14" spans="1:6" ht="26.25" customHeight="1">
      <c r="A14" s="7" t="s">
        <v>11</v>
      </c>
      <c r="B14" s="7" t="s">
        <v>4</v>
      </c>
      <c r="C14" s="18">
        <v>1394.4</v>
      </c>
      <c r="D14" s="19"/>
      <c r="E14" s="20"/>
      <c r="F14" s="10">
        <f t="shared" si="0"/>
        <v>1394.4</v>
      </c>
    </row>
    <row r="15" spans="1:6" ht="26.25" customHeight="1">
      <c r="A15" s="7" t="s">
        <v>12</v>
      </c>
      <c r="B15" s="8" t="s">
        <v>3</v>
      </c>
      <c r="C15" s="18">
        <v>107.38</v>
      </c>
      <c r="D15" s="19"/>
      <c r="E15" s="20"/>
      <c r="F15" s="10">
        <f t="shared" si="0"/>
        <v>107.38</v>
      </c>
    </row>
    <row r="16" spans="1:6" ht="26.25" customHeight="1">
      <c r="A16" s="7" t="s">
        <v>13</v>
      </c>
      <c r="B16" s="7" t="s">
        <v>35</v>
      </c>
      <c r="C16" s="18">
        <f>543.52+76.7</f>
        <v>620.22</v>
      </c>
      <c r="D16" s="19"/>
      <c r="E16" s="20"/>
      <c r="F16" s="10">
        <f t="shared" si="0"/>
        <v>620.22</v>
      </c>
    </row>
    <row r="17" spans="1:6" ht="26.25" customHeight="1">
      <c r="A17" s="7" t="s">
        <v>14</v>
      </c>
      <c r="B17" s="8" t="s">
        <v>3</v>
      </c>
      <c r="C17" s="18">
        <v>92.04</v>
      </c>
      <c r="D17" s="19"/>
      <c r="E17" s="20"/>
      <c r="F17" s="10">
        <f t="shared" si="0"/>
        <v>92.04</v>
      </c>
    </row>
    <row r="18" spans="1:6" ht="26.25" customHeight="1">
      <c r="A18" s="7" t="s">
        <v>15</v>
      </c>
      <c r="B18" s="8" t="s">
        <v>3</v>
      </c>
      <c r="C18" s="18">
        <v>107.38</v>
      </c>
      <c r="D18" s="19"/>
      <c r="E18" s="20"/>
      <c r="F18" s="10">
        <f t="shared" si="0"/>
        <v>107.38</v>
      </c>
    </row>
    <row r="19" spans="1:6" ht="26.25" customHeight="1">
      <c r="A19" s="7" t="s">
        <v>16</v>
      </c>
      <c r="B19" s="8" t="s">
        <v>3</v>
      </c>
      <c r="C19" s="18">
        <v>15.34</v>
      </c>
      <c r="D19" s="19"/>
      <c r="E19" s="20"/>
      <c r="F19" s="10">
        <f t="shared" si="0"/>
        <v>15.34</v>
      </c>
    </row>
    <row r="20" spans="1:6" ht="26.25" customHeight="1" thickBot="1">
      <c r="A20" s="7" t="s">
        <v>18</v>
      </c>
      <c r="B20" s="8" t="s">
        <v>3</v>
      </c>
      <c r="C20" s="18">
        <v>15.34</v>
      </c>
      <c r="D20" s="19"/>
      <c r="E20" s="20"/>
      <c r="F20" s="10">
        <f t="shared" si="0"/>
        <v>15.34</v>
      </c>
    </row>
    <row r="21" spans="1:6" ht="21" customHeight="1" thickBot="1">
      <c r="A21" s="4"/>
      <c r="B21" s="25"/>
      <c r="C21" s="21">
        <f>SUM(C12:C20)</f>
        <v>17342.260000000006</v>
      </c>
      <c r="D21" s="22">
        <f>SUM(D12:D20)</f>
        <v>0</v>
      </c>
      <c r="E21" s="23">
        <f>SUM(E12:E20)</f>
        <v>8560.93</v>
      </c>
      <c r="F21" s="11">
        <f t="shared" si="0"/>
        <v>25903.190000000006</v>
      </c>
    </row>
    <row r="23" spans="1:6" ht="93.75" customHeight="1">
      <c r="A23" s="54" t="s">
        <v>57</v>
      </c>
      <c r="B23" s="54"/>
      <c r="C23" s="54"/>
      <c r="D23" s="54"/>
      <c r="E23" s="54"/>
      <c r="F23" s="54"/>
    </row>
  </sheetData>
  <sheetProtection/>
  <mergeCells count="6">
    <mergeCell ref="A5:F7"/>
    <mergeCell ref="A8:F8"/>
    <mergeCell ref="A10:A11"/>
    <mergeCell ref="B10:B11"/>
    <mergeCell ref="C10:F10"/>
    <mergeCell ref="A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:F23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33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52</v>
      </c>
      <c r="B8" s="57"/>
      <c r="C8" s="57"/>
      <c r="D8" s="57"/>
      <c r="E8" s="57"/>
      <c r="F8" s="57"/>
    </row>
    <row r="9" spans="1:6" ht="15.75" customHeight="1" thickBot="1">
      <c r="A9" s="30"/>
      <c r="B9" s="30"/>
      <c r="C9" s="28"/>
      <c r="D9" s="28"/>
      <c r="E9" s="28"/>
      <c r="F9" s="30"/>
    </row>
    <row r="10" spans="1:6" s="3" customFormat="1" ht="30" customHeight="1" thickBot="1">
      <c r="A10" s="58" t="s">
        <v>0</v>
      </c>
      <c r="B10" s="58" t="s">
        <v>5</v>
      </c>
      <c r="C10" s="60" t="s">
        <v>60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29" t="s">
        <v>2</v>
      </c>
    </row>
    <row r="12" spans="1:6" ht="26.25" customHeight="1">
      <c r="A12" s="5" t="s">
        <v>9</v>
      </c>
      <c r="B12" s="6" t="s">
        <v>1</v>
      </c>
      <c r="C12" s="15">
        <v>13944.36</v>
      </c>
      <c r="D12" s="16"/>
      <c r="E12" s="34">
        <f>7043.29+621.03</f>
        <v>7664.32</v>
      </c>
      <c r="F12" s="9">
        <f>SUM(C12:E12)</f>
        <v>21608.68</v>
      </c>
    </row>
    <row r="13" spans="1:6" ht="26.25" customHeight="1">
      <c r="A13" s="7" t="s">
        <v>8</v>
      </c>
      <c r="B13" s="7" t="s">
        <v>10</v>
      </c>
      <c r="C13" s="18">
        <v>1045.8</v>
      </c>
      <c r="D13" s="19"/>
      <c r="E13" s="20"/>
      <c r="F13" s="10">
        <f aca="true" t="shared" si="0" ref="F13:F21">SUM(C13:E13)</f>
        <v>1045.8</v>
      </c>
    </row>
    <row r="14" spans="1:6" ht="26.25" customHeight="1">
      <c r="A14" s="7" t="s">
        <v>11</v>
      </c>
      <c r="B14" s="7" t="s">
        <v>4</v>
      </c>
      <c r="C14" s="18">
        <v>1394.4</v>
      </c>
      <c r="D14" s="19"/>
      <c r="E14" s="20"/>
      <c r="F14" s="10">
        <f t="shared" si="0"/>
        <v>1394.4</v>
      </c>
    </row>
    <row r="15" spans="1:6" ht="26.25" customHeight="1">
      <c r="A15" s="7" t="s">
        <v>12</v>
      </c>
      <c r="B15" s="8" t="s">
        <v>3</v>
      </c>
      <c r="C15" s="18">
        <v>107.38</v>
      </c>
      <c r="D15" s="19"/>
      <c r="E15" s="20"/>
      <c r="F15" s="10">
        <f t="shared" si="0"/>
        <v>107.38</v>
      </c>
    </row>
    <row r="16" spans="1:6" ht="26.25" customHeight="1">
      <c r="A16" s="7" t="s">
        <v>13</v>
      </c>
      <c r="B16" s="8" t="s">
        <v>3</v>
      </c>
      <c r="C16" s="18">
        <v>92.04</v>
      </c>
      <c r="D16" s="19"/>
      <c r="E16" s="20"/>
      <c r="F16" s="10">
        <f t="shared" si="0"/>
        <v>92.04</v>
      </c>
    </row>
    <row r="17" spans="1:6" ht="26.25" customHeight="1">
      <c r="A17" s="7" t="s">
        <v>14</v>
      </c>
      <c r="B17" s="8" t="s">
        <v>3</v>
      </c>
      <c r="C17" s="18">
        <v>61.36</v>
      </c>
      <c r="D17" s="19"/>
      <c r="E17" s="20"/>
      <c r="F17" s="10">
        <f t="shared" si="0"/>
        <v>61.36</v>
      </c>
    </row>
    <row r="18" spans="1:6" ht="26.25" customHeight="1">
      <c r="A18" s="7" t="s">
        <v>15</v>
      </c>
      <c r="B18" s="8" t="s">
        <v>3</v>
      </c>
      <c r="C18" s="18">
        <v>122.72</v>
      </c>
      <c r="D18" s="19"/>
      <c r="E18" s="20"/>
      <c r="F18" s="10">
        <f t="shared" si="0"/>
        <v>122.72</v>
      </c>
    </row>
    <row r="19" spans="1:6" ht="26.25" customHeight="1">
      <c r="A19" s="7" t="s">
        <v>16</v>
      </c>
      <c r="B19" s="8" t="s">
        <v>3</v>
      </c>
      <c r="C19" s="18">
        <v>61.36</v>
      </c>
      <c r="D19" s="19"/>
      <c r="E19" s="20"/>
      <c r="F19" s="10">
        <f t="shared" si="0"/>
        <v>61.36</v>
      </c>
    </row>
    <row r="20" spans="1:6" ht="26.25" customHeight="1" thickBot="1">
      <c r="A20" s="7" t="s">
        <v>18</v>
      </c>
      <c r="B20" s="8" t="s">
        <v>3</v>
      </c>
      <c r="C20" s="18">
        <v>15.34</v>
      </c>
      <c r="D20" s="19"/>
      <c r="E20" s="20"/>
      <c r="F20" s="10">
        <f t="shared" si="0"/>
        <v>15.34</v>
      </c>
    </row>
    <row r="21" spans="1:6" ht="21" customHeight="1" thickBot="1">
      <c r="A21" s="4"/>
      <c r="B21" s="25"/>
      <c r="C21" s="21">
        <f>SUM(C12:C20)</f>
        <v>16844.760000000006</v>
      </c>
      <c r="D21" s="22">
        <f>SUM(D12:D20)</f>
        <v>0</v>
      </c>
      <c r="E21" s="23">
        <f>SUM(E12:E20)</f>
        <v>7664.32</v>
      </c>
      <c r="F21" s="11">
        <f t="shared" si="0"/>
        <v>24509.080000000005</v>
      </c>
    </row>
    <row r="23" spans="1:6" ht="93.75" customHeight="1">
      <c r="A23" s="54" t="s">
        <v>57</v>
      </c>
      <c r="B23" s="54"/>
      <c r="C23" s="54"/>
      <c r="D23" s="54"/>
      <c r="E23" s="54"/>
      <c r="F23" s="54"/>
    </row>
  </sheetData>
  <sheetProtection/>
  <mergeCells count="6">
    <mergeCell ref="A5:F7"/>
    <mergeCell ref="A8:F8"/>
    <mergeCell ref="A10:A11"/>
    <mergeCell ref="B10:B11"/>
    <mergeCell ref="C10:F10"/>
    <mergeCell ref="A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K23" sqref="K23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17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6" ht="15.75" customHeight="1">
      <c r="A8" s="57" t="s">
        <v>51</v>
      </c>
      <c r="B8" s="57"/>
      <c r="C8" s="57"/>
      <c r="D8" s="57"/>
      <c r="E8" s="57"/>
      <c r="F8" s="57"/>
    </row>
    <row r="9" spans="1:6" ht="15.75" customHeight="1" thickBot="1">
      <c r="A9" s="27"/>
      <c r="B9" s="27"/>
      <c r="C9" s="28"/>
      <c r="D9" s="28"/>
      <c r="E9" s="28"/>
      <c r="F9" s="27"/>
    </row>
    <row r="10" spans="1:6" s="3" customFormat="1" ht="30" customHeight="1" thickBot="1">
      <c r="A10" s="58" t="s">
        <v>0</v>
      </c>
      <c r="B10" s="58" t="s">
        <v>5</v>
      </c>
      <c r="C10" s="60" t="s">
        <v>61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24" t="s">
        <v>2</v>
      </c>
    </row>
    <row r="12" spans="1:6" ht="26.25" customHeight="1">
      <c r="A12" s="5" t="s">
        <v>9</v>
      </c>
      <c r="B12" s="6" t="s">
        <v>1</v>
      </c>
      <c r="C12" s="15">
        <f>3310.78+1066.72+1257.34+1162.03*7</f>
        <v>13769.05</v>
      </c>
      <c r="D12" s="16"/>
      <c r="E12" s="17">
        <v>3818.98</v>
      </c>
      <c r="F12" s="9">
        <f>SUM(C12:E12)</f>
        <v>17588.03</v>
      </c>
    </row>
    <row r="13" spans="1:6" ht="26.25" customHeight="1">
      <c r="A13" s="7" t="s">
        <v>8</v>
      </c>
      <c r="B13" s="7" t="s">
        <v>10</v>
      </c>
      <c r="C13" s="18">
        <f>261.45+87.15*9</f>
        <v>1045.8</v>
      </c>
      <c r="D13" s="19"/>
      <c r="E13" s="20"/>
      <c r="F13" s="10">
        <f aca="true" t="shared" si="0" ref="F13:F21">SUM(C13:E13)</f>
        <v>1045.8</v>
      </c>
    </row>
    <row r="14" spans="1:6" ht="26.25" customHeight="1">
      <c r="A14" s="7" t="s">
        <v>11</v>
      </c>
      <c r="B14" s="7" t="s">
        <v>4</v>
      </c>
      <c r="C14" s="18">
        <f>348.6+116.2*9+122.72</f>
        <v>1517.1200000000001</v>
      </c>
      <c r="D14" s="19"/>
      <c r="E14" s="20"/>
      <c r="F14" s="10">
        <f t="shared" si="0"/>
        <v>1517.1200000000001</v>
      </c>
    </row>
    <row r="15" spans="1:6" ht="26.25" customHeight="1">
      <c r="A15" s="7" t="s">
        <v>12</v>
      </c>
      <c r="B15" s="8" t="s">
        <v>3</v>
      </c>
      <c r="C15" s="18">
        <v>30.68</v>
      </c>
      <c r="D15" s="19"/>
      <c r="E15" s="20"/>
      <c r="F15" s="10">
        <f t="shared" si="0"/>
        <v>30.68</v>
      </c>
    </row>
    <row r="16" spans="1:6" ht="26.25" customHeight="1">
      <c r="A16" s="7" t="s">
        <v>13</v>
      </c>
      <c r="B16" s="8" t="s">
        <v>3</v>
      </c>
      <c r="C16" s="18">
        <v>61.36</v>
      </c>
      <c r="D16" s="19"/>
      <c r="E16" s="20"/>
      <c r="F16" s="10">
        <f t="shared" si="0"/>
        <v>61.36</v>
      </c>
    </row>
    <row r="17" spans="1:6" ht="26.25" customHeight="1">
      <c r="A17" s="7" t="s">
        <v>14</v>
      </c>
      <c r="B17" s="8" t="s">
        <v>3</v>
      </c>
      <c r="C17" s="18">
        <v>61.36</v>
      </c>
      <c r="D17" s="19"/>
      <c r="E17" s="20"/>
      <c r="F17" s="10">
        <f t="shared" si="0"/>
        <v>61.36</v>
      </c>
    </row>
    <row r="18" spans="1:6" ht="26.25" customHeight="1">
      <c r="A18" s="7" t="s">
        <v>15</v>
      </c>
      <c r="B18" s="8" t="s">
        <v>3</v>
      </c>
      <c r="C18" s="18">
        <v>107.38</v>
      </c>
      <c r="D18" s="19"/>
      <c r="E18" s="20"/>
      <c r="F18" s="10">
        <f t="shared" si="0"/>
        <v>107.38</v>
      </c>
    </row>
    <row r="19" spans="1:6" ht="26.25" customHeight="1">
      <c r="A19" s="7" t="s">
        <v>16</v>
      </c>
      <c r="B19" s="8" t="s">
        <v>3</v>
      </c>
      <c r="C19" s="18">
        <v>15.34</v>
      </c>
      <c r="D19" s="19"/>
      <c r="E19" s="20"/>
      <c r="F19" s="10">
        <f t="shared" si="0"/>
        <v>15.34</v>
      </c>
    </row>
    <row r="20" spans="1:6" ht="26.25" customHeight="1" thickBot="1">
      <c r="A20" s="7" t="s">
        <v>18</v>
      </c>
      <c r="B20" s="8" t="s">
        <v>3</v>
      </c>
      <c r="C20" s="18">
        <v>0</v>
      </c>
      <c r="D20" s="19"/>
      <c r="E20" s="20"/>
      <c r="F20" s="10">
        <f t="shared" si="0"/>
        <v>0</v>
      </c>
    </row>
    <row r="21" spans="1:6" ht="21" customHeight="1" thickBot="1">
      <c r="A21" s="4"/>
      <c r="B21" s="25"/>
      <c r="C21" s="21">
        <f>SUM(C12:C20)</f>
        <v>16608.09</v>
      </c>
      <c r="D21" s="22">
        <f>SUM(D12:D20)</f>
        <v>0</v>
      </c>
      <c r="E21" s="23">
        <f>SUM(E12:E20)</f>
        <v>3818.98</v>
      </c>
      <c r="F21" s="11">
        <f t="shared" si="0"/>
        <v>20427.07</v>
      </c>
    </row>
    <row r="23" spans="1:6" ht="93.75" customHeight="1">
      <c r="A23" s="54" t="s">
        <v>57</v>
      </c>
      <c r="B23" s="54"/>
      <c r="C23" s="54"/>
      <c r="D23" s="54"/>
      <c r="E23" s="54"/>
      <c r="F23" s="54"/>
    </row>
  </sheetData>
  <sheetProtection/>
  <mergeCells count="6">
    <mergeCell ref="A23:F23"/>
    <mergeCell ref="A5:F7"/>
    <mergeCell ref="A10:A11"/>
    <mergeCell ref="B10:B11"/>
    <mergeCell ref="C10:F10"/>
    <mergeCell ref="A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8.7109375" style="1" customWidth="1"/>
    <col min="2" max="2" width="28.421875" style="1" customWidth="1"/>
    <col min="3" max="5" width="11.7109375" style="1" customWidth="1"/>
    <col min="6" max="6" width="10.140625" style="2" customWidth="1"/>
    <col min="7" max="16384" width="9.140625" style="1" customWidth="1"/>
  </cols>
  <sheetData>
    <row r="1" spans="1:3" ht="12">
      <c r="A1" s="2"/>
      <c r="B1" s="2"/>
      <c r="C1" s="2"/>
    </row>
    <row r="2" spans="1:3" ht="12">
      <c r="A2" s="2"/>
      <c r="B2" s="2"/>
      <c r="C2" s="2"/>
    </row>
    <row r="3" spans="1:3" ht="12">
      <c r="A3" s="2"/>
      <c r="B3" s="2"/>
      <c r="C3" s="2"/>
    </row>
    <row r="4" spans="1:3" ht="12">
      <c r="A4" s="2"/>
      <c r="B4" s="2"/>
      <c r="C4" s="2"/>
    </row>
    <row r="5" spans="1:6" ht="15" customHeight="1">
      <c r="A5" s="55" t="s">
        <v>20</v>
      </c>
      <c r="B5" s="56"/>
      <c r="C5" s="56"/>
      <c r="D5" s="56"/>
      <c r="E5" s="56"/>
      <c r="F5" s="56"/>
    </row>
    <row r="6" spans="1:6" ht="12">
      <c r="A6" s="56"/>
      <c r="B6" s="56"/>
      <c r="C6" s="56"/>
      <c r="D6" s="56"/>
      <c r="E6" s="56"/>
      <c r="F6" s="56"/>
    </row>
    <row r="7" spans="1:6" ht="21" customHeight="1">
      <c r="A7" s="56"/>
      <c r="B7" s="56"/>
      <c r="C7" s="56"/>
      <c r="D7" s="56"/>
      <c r="E7" s="56"/>
      <c r="F7" s="56"/>
    </row>
    <row r="8" spans="1:256" ht="15.75" customHeight="1">
      <c r="A8" s="57" t="s">
        <v>52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ht="12.75" thickBot="1"/>
    <row r="10" spans="1:6" s="3" customFormat="1" ht="30" customHeight="1" thickBot="1">
      <c r="A10" s="58" t="s">
        <v>0</v>
      </c>
      <c r="B10" s="58" t="s">
        <v>5</v>
      </c>
      <c r="C10" s="60" t="s">
        <v>62</v>
      </c>
      <c r="D10" s="61"/>
      <c r="E10" s="61"/>
      <c r="F10" s="62"/>
    </row>
    <row r="11" spans="1:6" ht="114.75" customHeight="1" thickBot="1">
      <c r="A11" s="59"/>
      <c r="B11" s="59"/>
      <c r="C11" s="12" t="s">
        <v>6</v>
      </c>
      <c r="D11" s="13" t="s">
        <v>19</v>
      </c>
      <c r="E11" s="14" t="s">
        <v>7</v>
      </c>
      <c r="F11" s="26" t="s">
        <v>2</v>
      </c>
    </row>
    <row r="12" spans="1:6" ht="26.25" customHeight="1">
      <c r="A12" s="5" t="s">
        <v>9</v>
      </c>
      <c r="B12" s="5" t="s">
        <v>32</v>
      </c>
      <c r="C12" s="15">
        <v>14119.67</v>
      </c>
      <c r="D12" s="16"/>
      <c r="E12" s="17">
        <f>943.48+1829.41</f>
        <v>2772.8900000000003</v>
      </c>
      <c r="F12" s="9">
        <f>SUM(C12:E12)</f>
        <v>16892.56</v>
      </c>
    </row>
    <row r="13" spans="1:6" ht="26.25" customHeight="1">
      <c r="A13" s="7" t="s">
        <v>8</v>
      </c>
      <c r="B13" s="7" t="s">
        <v>31</v>
      </c>
      <c r="C13" s="18">
        <v>937.45</v>
      </c>
      <c r="D13" s="19"/>
      <c r="E13" s="20"/>
      <c r="F13" s="10">
        <f aca="true" t="shared" si="0" ref="F13:F25">SUM(C13:E13)</f>
        <v>937.45</v>
      </c>
    </row>
    <row r="14" spans="1:6" ht="26.25" customHeight="1">
      <c r="A14" s="7" t="s">
        <v>11</v>
      </c>
      <c r="B14" s="7" t="s">
        <v>25</v>
      </c>
      <c r="C14" s="18">
        <v>716.76</v>
      </c>
      <c r="D14" s="19"/>
      <c r="E14" s="20"/>
      <c r="F14" s="10">
        <f t="shared" si="0"/>
        <v>716.76</v>
      </c>
    </row>
    <row r="15" spans="1:6" ht="26.25" customHeight="1">
      <c r="A15" s="7" t="s">
        <v>12</v>
      </c>
      <c r="B15" s="7" t="s">
        <v>26</v>
      </c>
      <c r="C15" s="18">
        <f>61.36+659.77</f>
        <v>721.13</v>
      </c>
      <c r="D15" s="19"/>
      <c r="E15" s="20"/>
      <c r="F15" s="10">
        <f t="shared" si="0"/>
        <v>721.13</v>
      </c>
    </row>
    <row r="16" spans="1:6" ht="26.25" customHeight="1">
      <c r="A16" s="7" t="s">
        <v>13</v>
      </c>
      <c r="B16" s="7" t="s">
        <v>26</v>
      </c>
      <c r="C16" s="18">
        <f>76.7+659.77</f>
        <v>736.47</v>
      </c>
      <c r="D16" s="19"/>
      <c r="E16" s="20"/>
      <c r="F16" s="10">
        <f t="shared" si="0"/>
        <v>736.47</v>
      </c>
    </row>
    <row r="17" spans="1:6" ht="26.25" customHeight="1">
      <c r="A17" s="7" t="s">
        <v>24</v>
      </c>
      <c r="B17" s="8" t="s">
        <v>27</v>
      </c>
      <c r="C17" s="18">
        <v>329.91</v>
      </c>
      <c r="D17" s="19"/>
      <c r="E17" s="20"/>
      <c r="F17" s="10">
        <f>SUM(C17:E17)</f>
        <v>329.91</v>
      </c>
    </row>
    <row r="18" spans="1:6" ht="26.25" customHeight="1">
      <c r="A18" s="7" t="s">
        <v>14</v>
      </c>
      <c r="B18" s="8" t="s">
        <v>28</v>
      </c>
      <c r="C18" s="18">
        <v>76.7</v>
      </c>
      <c r="D18" s="19"/>
      <c r="E18" s="20"/>
      <c r="F18" s="10">
        <f t="shared" si="0"/>
        <v>76.7</v>
      </c>
    </row>
    <row r="19" spans="1:6" ht="26.25" customHeight="1">
      <c r="A19" s="7" t="s">
        <v>15</v>
      </c>
      <c r="B19" s="7" t="s">
        <v>30</v>
      </c>
      <c r="C19" s="18">
        <f>30.68+92.04</f>
        <v>122.72</v>
      </c>
      <c r="D19" s="19"/>
      <c r="E19" s="20"/>
      <c r="F19" s="10">
        <f t="shared" si="0"/>
        <v>122.72</v>
      </c>
    </row>
    <row r="20" spans="1:6" ht="26.25" customHeight="1">
      <c r="A20" s="7" t="s">
        <v>16</v>
      </c>
      <c r="B20" s="7" t="s">
        <v>30</v>
      </c>
      <c r="C20" s="18">
        <f>30.68+61.36</f>
        <v>92.03999999999999</v>
      </c>
      <c r="D20" s="19"/>
      <c r="E20" s="20"/>
      <c r="F20" s="10">
        <f t="shared" si="0"/>
        <v>92.03999999999999</v>
      </c>
    </row>
    <row r="21" spans="1:6" ht="26.25" customHeight="1">
      <c r="A21" s="7" t="s">
        <v>18</v>
      </c>
      <c r="B21" s="7" t="s">
        <v>30</v>
      </c>
      <c r="C21" s="18"/>
      <c r="D21" s="19"/>
      <c r="E21" s="20"/>
      <c r="F21" s="10">
        <f t="shared" si="0"/>
        <v>0</v>
      </c>
    </row>
    <row r="22" spans="1:6" ht="26.25" customHeight="1">
      <c r="A22" s="7" t="s">
        <v>21</v>
      </c>
      <c r="B22" s="7" t="s">
        <v>29</v>
      </c>
      <c r="C22" s="18">
        <v>15.34</v>
      </c>
      <c r="D22" s="19"/>
      <c r="E22" s="20"/>
      <c r="F22" s="10">
        <f t="shared" si="0"/>
        <v>15.34</v>
      </c>
    </row>
    <row r="23" spans="1:6" ht="26.25" customHeight="1">
      <c r="A23" s="7" t="s">
        <v>22</v>
      </c>
      <c r="B23" s="7" t="s">
        <v>29</v>
      </c>
      <c r="C23" s="18">
        <v>15.34</v>
      </c>
      <c r="D23" s="19"/>
      <c r="E23" s="20"/>
      <c r="F23" s="10">
        <f t="shared" si="0"/>
        <v>15.34</v>
      </c>
    </row>
    <row r="24" spans="1:6" ht="26.25" customHeight="1" thickBot="1">
      <c r="A24" s="7" t="s">
        <v>23</v>
      </c>
      <c r="B24" s="31" t="s">
        <v>29</v>
      </c>
      <c r="C24" s="18">
        <v>0</v>
      </c>
      <c r="D24" s="19"/>
      <c r="E24" s="20"/>
      <c r="F24" s="10">
        <f t="shared" si="0"/>
        <v>0</v>
      </c>
    </row>
    <row r="25" spans="1:6" ht="21" customHeight="1" thickBot="1">
      <c r="A25" s="4"/>
      <c r="B25" s="25"/>
      <c r="C25" s="21">
        <f>SUM(C12:C24)</f>
        <v>17883.530000000006</v>
      </c>
      <c r="D25" s="22">
        <f>SUM(D12:D24)</f>
        <v>0</v>
      </c>
      <c r="E25" s="23">
        <f>SUM(E12:E24)</f>
        <v>2772.8900000000003</v>
      </c>
      <c r="F25" s="11">
        <f t="shared" si="0"/>
        <v>20656.420000000006</v>
      </c>
    </row>
    <row r="27" spans="1:6" ht="93.75" customHeight="1">
      <c r="A27" s="54" t="s">
        <v>63</v>
      </c>
      <c r="B27" s="54"/>
      <c r="C27" s="54"/>
      <c r="D27" s="54"/>
      <c r="E27" s="54"/>
      <c r="F27" s="54"/>
    </row>
  </sheetData>
  <sheetProtection/>
  <mergeCells count="48">
    <mergeCell ref="A5:F7"/>
    <mergeCell ref="A10:A11"/>
    <mergeCell ref="B10:B11"/>
    <mergeCell ref="C10:F10"/>
    <mergeCell ref="A27:F2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CS8:CX8"/>
    <mergeCell ref="CY8:DD8"/>
    <mergeCell ref="DE8:DJ8"/>
    <mergeCell ref="DK8:DP8"/>
    <mergeCell ref="DQ8:DV8"/>
    <mergeCell ref="DW8:EB8"/>
    <mergeCell ref="EC8:EH8"/>
    <mergeCell ref="EI8:EN8"/>
    <mergeCell ref="EO8:ET8"/>
    <mergeCell ref="EU8:EZ8"/>
    <mergeCell ref="FA8:FF8"/>
    <mergeCell ref="FG8:FL8"/>
    <mergeCell ref="FM8:FR8"/>
    <mergeCell ref="FS8:FX8"/>
    <mergeCell ref="FY8:GD8"/>
    <mergeCell ref="GE8:GJ8"/>
    <mergeCell ref="GK8:GP8"/>
    <mergeCell ref="GQ8:GV8"/>
    <mergeCell ref="GW8:HB8"/>
    <mergeCell ref="HC8:HH8"/>
    <mergeCell ref="HI8:HN8"/>
    <mergeCell ref="HO8:HT8"/>
    <mergeCell ref="HU8:HZ8"/>
    <mergeCell ref="IA8:IF8"/>
    <mergeCell ref="IG8:IL8"/>
    <mergeCell ref="IM8:IR8"/>
    <mergeCell ref="IS8:I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carboni</dc:creator>
  <cp:keywords/>
  <dc:description/>
  <cp:lastModifiedBy>Daniela Carboni</cp:lastModifiedBy>
  <cp:lastPrinted>2021-05-31T07:58:29Z</cp:lastPrinted>
  <dcterms:created xsi:type="dcterms:W3CDTF">2013-10-15T14:03:25Z</dcterms:created>
  <dcterms:modified xsi:type="dcterms:W3CDTF">2021-05-31T08:01:55Z</dcterms:modified>
  <cp:category/>
  <cp:version/>
  <cp:contentType/>
  <cp:contentStatus/>
</cp:coreProperties>
</file>